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CONTRACT'!$A$1:$AD$44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<sst xmlns="http://schemas.openxmlformats.org/spreadsheetml/2006/main" count="118" uniqueCount="85">
  <si>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</si>
  <si>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</si>
  <si>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</si>
  <si>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</si>
  <si>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</si>
  <si>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</si>
  <si>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</si>
  <si>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</si>
  <si>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</si>
  <si>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</si>
  <si>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</si>
  <si>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</si>
  <si>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</si>
  <si>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</si>
  <si>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</si>
  <si>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</si>
  <si>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</si>
  <si>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</si>
  <si>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</si>
  <si>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</si>
  <si>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</si>
  <si>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</si>
  <si>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</si>
  <si>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</si>
  <si>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</si>
  <si>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</si>
  <si>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</si>
  <si>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</si>
  <si>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</si>
  <si>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</si>
  <si>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</si>
  <si>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</si>
  <si>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</si>
  <si>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</si>
  <si>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</si>
  <si>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</si>
  <si>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</si>
  <si>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</si>
  <si>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</si>
  <si>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</si>
  <si>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</si>
  <si>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</si>
  <si>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</si>
  <si>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</si>
  <si>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</si>
  <si>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</si>
  <si>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</si>
  <si>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</si>
  <si>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</si>
  <si>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</si>
  <si>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</si>
  <si>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</si>
  <si>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</si>
  <si>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</si>
  <si>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</si>
  <si>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</si>
  <si>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</si>
  <si>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</si>
  <si>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</si>
  <si>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</si>
  <si>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</si>
  <si>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</si>
  <si>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</si>
  <si>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</si>
  <si>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</si>
  <si>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</si>
  <si>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</si>
  <si>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</si>
  <si>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</si>
  <si>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</si>
  <si>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 xml:space="preserve">IUNIE 2022 </t>
  </si>
  <si>
    <t>MARTIE 2022 (VALIDAT)</t>
  </si>
  <si>
    <t>APRILIE 2022  (VALIDAT)</t>
  </si>
  <si>
    <t xml:space="preserve">IULIE 2022 </t>
  </si>
  <si>
    <t xml:space="preserve">AUGUST 2022 </t>
  </si>
  <si>
    <t xml:space="preserve">SEPTEMBRIE 2022 </t>
  </si>
  <si>
    <t xml:space="preserve">NOIEMBRIE 2022 </t>
  </si>
  <si>
    <t>MONITORIZARE APRILIE 2022</t>
  </si>
  <si>
    <t xml:space="preserve">OCTOMBRIE 2022 </t>
  </si>
  <si>
    <t xml:space="preserve">DECEMBRIE 2022 </t>
  </si>
  <si>
    <t>MAI 2022 DUPA DIMINUARE (VALIDAT)</t>
  </si>
  <si>
    <t>IUNIE 2022 DUPA SUPLIMENTARE</t>
  </si>
  <si>
    <t>SPITALUL CLINIC DE BOLI INFECTIOASE SI PNEUMOFTIZIOLOGIE DR.VICTOR BABES TIMISOARA</t>
  </si>
  <si>
    <t>MAI 2022 (VALIDAT)</t>
  </si>
  <si>
    <t>MONITORIZARE MAI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</si>
</sst>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"/>
  <sheetViews>
    <sheetView tabSelected="1" zoomScaleSheetLayoutView="100" zoomScalePageLayoutView="0" workbookViewId="0" topLeftCell="A1">
      <selection activeCell="U41" sqref="U41"/>
    </sheetView>
  </sheetViews>
  <sheetFormatPr defaultColWidth="9.140625" defaultRowHeight="12.75"/>
  <cols>
    <col min="1" max="1" width="6.28125" style="6" customWidth="1"/>
    <col min="2" max="2" width="47.421875" style="6" customWidth="1"/>
    <col min="3" max="3" width="10.00390625" style="6" customWidth="1"/>
    <col min="4" max="4" width="19.28125" style="35" customWidth="1"/>
    <col min="5" max="5" width="18.8515625" style="35" customWidth="1"/>
    <col min="6" max="6" width="19.421875" style="35" customWidth="1"/>
    <col min="7" max="7" width="19.28125" style="35" customWidth="1"/>
    <col min="8" max="8" width="19.421875" style="35" customWidth="1"/>
    <col min="9" max="9" width="19.28125" style="35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7" width="20.28125" style="6" customWidth="1"/>
    <col min="18" max="19" width="19.421875" style="6" customWidth="1"/>
    <col min="20" max="20" width="19.140625" style="6" customWidth="1"/>
    <col min="21" max="21" width="19.57421875" style="6" customWidth="1"/>
    <col min="22" max="22" width="19.28125" style="6" customWidth="1"/>
    <col min="23" max="23" width="20.7109375" style="6" customWidth="1"/>
    <col min="24" max="24" width="20.28125" style="6" customWidth="1"/>
    <col min="25" max="26" width="20.00390625" style="6" customWidth="1"/>
    <col min="27" max="27" width="20.57421875" style="6" customWidth="1"/>
    <col min="28" max="28" width="21.7109375" style="6" customWidth="1"/>
    <col min="29" max="29" width="19.28125" style="28" customWidth="1"/>
    <col min="30" max="30" width="20.7109375" style="28" customWidth="1"/>
    <col min="31" max="31" width="14.28125" style="6" customWidth="1"/>
    <col min="32" max="32" width="12.28125" style="6" customWidth="1"/>
    <col min="33" max="33" width="12.00390625" style="6" customWidth="1"/>
    <col min="34" max="34" width="13.421875" style="6" customWidth="1"/>
    <col min="35" max="35" width="11.28125" style="6" customWidth="1"/>
    <col min="36" max="16384" width="9.140625" style="6" customWidth="1"/>
  </cols>
  <sheetData>
    <row r="1" ht="18" customHeight="1"/>
    <row r="2" spans="1:30" s="12" customFormat="1" ht="25.5" customHeight="1">
      <c r="A2" s="13"/>
      <c r="B2" s="38" t="s">
        <v>52</v>
      </c>
      <c r="C2" s="36"/>
      <c r="D2" s="37"/>
      <c r="E2" s="37"/>
      <c r="F2" s="37"/>
      <c r="G2" s="37"/>
      <c r="H2" s="37"/>
      <c r="I2" s="37"/>
      <c r="L2" s="6"/>
      <c r="AC2" s="41"/>
      <c r="AD2" s="41"/>
    </row>
    <row r="3" spans="1:28" ht="22.5" customHeight="1">
      <c r="A3" s="13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3.25" customHeight="1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ht="103.5" customHeight="1">
      <c r="A5" s="14" t="s">
        <v>0</v>
      </c>
      <c r="B5" s="3" t="s">
        <v>1</v>
      </c>
      <c r="C5" s="49" t="s">
        <v>20</v>
      </c>
      <c r="D5" s="7" t="s">
        <v>66</v>
      </c>
      <c r="E5" s="7" t="s">
        <v>55</v>
      </c>
      <c r="F5" s="7" t="s">
        <v>67</v>
      </c>
      <c r="G5" s="7" t="s">
        <v>59</v>
      </c>
      <c r="H5" s="7" t="s">
        <v>71</v>
      </c>
      <c r="I5" s="7" t="s">
        <v>60</v>
      </c>
      <c r="J5" s="7" t="s">
        <v>53</v>
      </c>
      <c r="K5" s="7" t="s">
        <v>56</v>
      </c>
      <c r="L5" s="7" t="s">
        <v>72</v>
      </c>
      <c r="M5" s="7" t="s">
        <v>83</v>
      </c>
      <c r="N5" s="7" t="s">
        <v>68</v>
      </c>
      <c r="O5" s="7" t="s">
        <v>77</v>
      </c>
      <c r="P5" s="7" t="s">
        <v>70</v>
      </c>
      <c r="Q5" s="7" t="s">
        <v>84</v>
      </c>
      <c r="R5" s="7" t="s">
        <v>61</v>
      </c>
      <c r="S5" s="7" t="s">
        <v>69</v>
      </c>
      <c r="T5" s="7" t="s">
        <v>73</v>
      </c>
      <c r="U5" s="7" t="s">
        <v>74</v>
      </c>
      <c r="V5" s="7" t="s">
        <v>75</v>
      </c>
      <c r="W5" s="7" t="s">
        <v>62</v>
      </c>
      <c r="X5" s="7" t="s">
        <v>78</v>
      </c>
      <c r="Y5" s="7" t="s">
        <v>76</v>
      </c>
      <c r="Z5" s="7" t="s">
        <v>79</v>
      </c>
      <c r="AA5" s="7" t="s">
        <v>63</v>
      </c>
      <c r="AB5" s="7" t="s">
        <v>54</v>
      </c>
      <c r="AC5" s="7" t="s">
        <v>57</v>
      </c>
      <c r="AD5" s="7" t="s">
        <v>58</v>
      </c>
    </row>
    <row r="6" spans="1:32" s="35" customFormat="1" ht="39.75" customHeight="1">
      <c r="A6" s="33">
        <v>1</v>
      </c>
      <c r="B6" s="29" t="s">
        <v>7</v>
      </c>
      <c r="C6" s="20" t="s">
        <v>30</v>
      </c>
      <c r="D6" s="39">
        <v>40500</v>
      </c>
      <c r="E6" s="39">
        <v>0</v>
      </c>
      <c r="F6" s="39">
        <v>50850</v>
      </c>
      <c r="G6" s="39">
        <v>0</v>
      </c>
      <c r="H6" s="39">
        <v>49050</v>
      </c>
      <c r="I6" s="39">
        <v>0</v>
      </c>
      <c r="J6" s="39">
        <f aca="true" t="shared" si="0" ref="J6:J30">H6+F6+D6</f>
        <v>140400</v>
      </c>
      <c r="K6" s="39">
        <f aca="true" t="shared" si="1" ref="K6:K30">E6+J6+G6+I6</f>
        <v>140400</v>
      </c>
      <c r="L6" s="39">
        <v>44550</v>
      </c>
      <c r="M6" s="39">
        <v>42300</v>
      </c>
      <c r="N6" s="39">
        <v>0</v>
      </c>
      <c r="O6" s="39">
        <v>0</v>
      </c>
      <c r="P6" s="39">
        <v>47310.520000000004</v>
      </c>
      <c r="Q6" s="39">
        <v>0</v>
      </c>
      <c r="R6" s="39">
        <f aca="true" t="shared" si="2" ref="R6:R30">+P6+M6+L6</f>
        <v>134160.52000000002</v>
      </c>
      <c r="S6" s="39">
        <f>+R6+Q6+O6+N6</f>
        <v>134160.52000000002</v>
      </c>
      <c r="T6" s="39">
        <v>35418.45</v>
      </c>
      <c r="U6" s="39">
        <v>35418.45</v>
      </c>
      <c r="V6" s="39">
        <v>35418.45</v>
      </c>
      <c r="W6" s="39">
        <f aca="true" t="shared" si="3" ref="W6:W30">+V6+U6+T6</f>
        <v>106255.34999999999</v>
      </c>
      <c r="X6" s="39">
        <v>19442.34</v>
      </c>
      <c r="Y6" s="39">
        <v>19442.34</v>
      </c>
      <c r="Z6" s="39">
        <v>7349.45</v>
      </c>
      <c r="AA6" s="39">
        <f aca="true" t="shared" si="4" ref="AA6:AA30">+Z6+Y6+X6</f>
        <v>46234.130000000005</v>
      </c>
      <c r="AB6" s="39">
        <f aca="true" t="shared" si="5" ref="AB6:AB30">AA6+W6+R6+J6</f>
        <v>427050</v>
      </c>
      <c r="AC6" s="39">
        <f>E6+G6+I6+N6+O6+Q6</f>
        <v>0</v>
      </c>
      <c r="AD6" s="39">
        <f>AB6+AC6</f>
        <v>427050</v>
      </c>
      <c r="AF6" s="45"/>
    </row>
    <row r="7" spans="1:30" s="35" customFormat="1" ht="39.75" customHeight="1">
      <c r="A7" s="33">
        <v>2</v>
      </c>
      <c r="B7" s="29" t="s">
        <v>40</v>
      </c>
      <c r="C7" s="20" t="s">
        <v>38</v>
      </c>
      <c r="D7" s="39">
        <v>189380</v>
      </c>
      <c r="E7" s="39">
        <v>103032.21</v>
      </c>
      <c r="F7" s="39">
        <v>234857.79</v>
      </c>
      <c r="G7" s="39">
        <v>174565</v>
      </c>
      <c r="H7" s="39">
        <v>225575</v>
      </c>
      <c r="I7" s="39">
        <v>161732.21</v>
      </c>
      <c r="J7" s="39">
        <f t="shared" si="0"/>
        <v>649812.79</v>
      </c>
      <c r="K7" s="39">
        <f t="shared" si="1"/>
        <v>1089142.21</v>
      </c>
      <c r="L7" s="39">
        <v>204482.79</v>
      </c>
      <c r="M7" s="39">
        <v>206251.46</v>
      </c>
      <c r="N7" s="39">
        <v>252680</v>
      </c>
      <c r="O7" s="39">
        <v>29902.21</v>
      </c>
      <c r="P7" s="39">
        <v>229381.46</v>
      </c>
      <c r="Q7" s="39">
        <v>251163.54</v>
      </c>
      <c r="R7" s="39">
        <f t="shared" si="2"/>
        <v>640115.71</v>
      </c>
      <c r="S7" s="39">
        <f aca="true" t="shared" si="6" ref="S7:S30">+R7+Q7+O7+N7</f>
        <v>1173861.46</v>
      </c>
      <c r="T7" s="39">
        <v>187838.48</v>
      </c>
      <c r="U7" s="39">
        <v>187838.48</v>
      </c>
      <c r="V7" s="39">
        <v>187838.48</v>
      </c>
      <c r="W7" s="39">
        <f t="shared" si="3"/>
        <v>563515.4400000001</v>
      </c>
      <c r="X7" s="39">
        <v>110165.44</v>
      </c>
      <c r="Y7" s="39">
        <v>110165.44</v>
      </c>
      <c r="Z7" s="39">
        <v>53205.76</v>
      </c>
      <c r="AA7" s="39">
        <f t="shared" si="4"/>
        <v>273536.64</v>
      </c>
      <c r="AB7" s="39">
        <f t="shared" si="5"/>
        <v>2126980.58</v>
      </c>
      <c r="AC7" s="39">
        <f aca="true" t="shared" si="7" ref="AC7:AC30">E7+G7+I7+N7+O7+Q7</f>
        <v>973075.17</v>
      </c>
      <c r="AD7" s="39">
        <f aca="true" t="shared" si="8" ref="AD7:AD30">AB7+AC7</f>
        <v>3100055.75</v>
      </c>
    </row>
    <row r="8" spans="1:33" s="35" customFormat="1" ht="39.75" customHeight="1">
      <c r="A8" s="33">
        <v>2</v>
      </c>
      <c r="B8" s="29" t="s">
        <v>48</v>
      </c>
      <c r="C8" s="20" t="s">
        <v>38</v>
      </c>
      <c r="D8" s="39">
        <v>15408</v>
      </c>
      <c r="E8" s="39">
        <v>0</v>
      </c>
      <c r="F8" s="39">
        <v>16270</v>
      </c>
      <c r="G8" s="39">
        <v>0</v>
      </c>
      <c r="H8" s="39">
        <v>16091</v>
      </c>
      <c r="I8" s="39">
        <v>0</v>
      </c>
      <c r="J8" s="39">
        <f t="shared" si="0"/>
        <v>47769</v>
      </c>
      <c r="K8" s="39">
        <f t="shared" si="1"/>
        <v>47769</v>
      </c>
      <c r="L8" s="39">
        <v>15988</v>
      </c>
      <c r="M8" s="39">
        <v>10951</v>
      </c>
      <c r="N8" s="39">
        <v>0</v>
      </c>
      <c r="O8" s="39">
        <v>0</v>
      </c>
      <c r="P8" s="39">
        <v>11800.619999999999</v>
      </c>
      <c r="Q8" s="39">
        <v>0</v>
      </c>
      <c r="R8" s="39">
        <f t="shared" si="2"/>
        <v>38739.619999999995</v>
      </c>
      <c r="S8" s="39">
        <f t="shared" si="6"/>
        <v>38739.619999999995</v>
      </c>
      <c r="T8" s="39">
        <v>10948.41</v>
      </c>
      <c r="U8" s="39">
        <v>10948.41</v>
      </c>
      <c r="V8" s="39">
        <v>10948.41</v>
      </c>
      <c r="W8" s="39">
        <f t="shared" si="3"/>
        <v>32845.229999999996</v>
      </c>
      <c r="X8" s="39">
        <v>6508.01</v>
      </c>
      <c r="Y8" s="39">
        <v>6508.01</v>
      </c>
      <c r="Z8" s="39">
        <v>3251.13</v>
      </c>
      <c r="AA8" s="39">
        <f t="shared" si="4"/>
        <v>16267.15</v>
      </c>
      <c r="AB8" s="39">
        <f t="shared" si="5"/>
        <v>135621</v>
      </c>
      <c r="AC8" s="39">
        <f t="shared" si="7"/>
        <v>0</v>
      </c>
      <c r="AD8" s="39">
        <f t="shared" si="8"/>
        <v>135621</v>
      </c>
      <c r="AG8" s="45"/>
    </row>
    <row r="9" spans="1:31" s="35" customFormat="1" ht="39.75" customHeight="1">
      <c r="A9" s="33">
        <v>3</v>
      </c>
      <c r="B9" s="29" t="s">
        <v>3</v>
      </c>
      <c r="C9" s="20" t="s">
        <v>35</v>
      </c>
      <c r="D9" s="39">
        <v>104946</v>
      </c>
      <c r="E9" s="39">
        <v>62202.54</v>
      </c>
      <c r="F9" s="39">
        <v>131576.46</v>
      </c>
      <c r="G9" s="39">
        <v>99751</v>
      </c>
      <c r="H9" s="39">
        <v>126562</v>
      </c>
      <c r="I9" s="39">
        <v>118328.54</v>
      </c>
      <c r="J9" s="39">
        <f t="shared" si="0"/>
        <v>363084.45999999996</v>
      </c>
      <c r="K9" s="39">
        <f t="shared" si="1"/>
        <v>643366.54</v>
      </c>
      <c r="L9" s="39">
        <v>114798.46</v>
      </c>
      <c r="M9" s="39">
        <v>107203.44</v>
      </c>
      <c r="N9" s="39">
        <v>194043</v>
      </c>
      <c r="O9" s="39">
        <v>49271.54</v>
      </c>
      <c r="P9" s="39">
        <v>118971.92</v>
      </c>
      <c r="Q9" s="39">
        <v>176330.56</v>
      </c>
      <c r="R9" s="39">
        <f t="shared" si="2"/>
        <v>340973.82</v>
      </c>
      <c r="S9" s="39">
        <f t="shared" si="6"/>
        <v>760618.92</v>
      </c>
      <c r="T9" s="39">
        <v>97885.7</v>
      </c>
      <c r="U9" s="39">
        <v>97885.7</v>
      </c>
      <c r="V9" s="39">
        <v>97885.7</v>
      </c>
      <c r="W9" s="39">
        <f t="shared" si="3"/>
        <v>293657.1</v>
      </c>
      <c r="X9" s="39">
        <v>57742.600000000006</v>
      </c>
      <c r="Y9" s="39">
        <v>57742.600000000006</v>
      </c>
      <c r="Z9" s="39">
        <v>28303.34</v>
      </c>
      <c r="AA9" s="39">
        <f t="shared" si="4"/>
        <v>143788.54</v>
      </c>
      <c r="AB9" s="39">
        <f t="shared" si="5"/>
        <v>1141503.92</v>
      </c>
      <c r="AC9" s="39">
        <f t="shared" si="7"/>
        <v>699927.1799999999</v>
      </c>
      <c r="AD9" s="39">
        <f t="shared" si="8"/>
        <v>1841431.0999999999</v>
      </c>
      <c r="AE9" s="48"/>
    </row>
    <row r="10" spans="1:31" s="35" customFormat="1" ht="39.75" customHeight="1">
      <c r="A10" s="33">
        <v>4</v>
      </c>
      <c r="B10" s="40" t="s">
        <v>41</v>
      </c>
      <c r="C10" s="21" t="s">
        <v>42</v>
      </c>
      <c r="D10" s="39">
        <v>24625</v>
      </c>
      <c r="E10" s="39">
        <v>0</v>
      </c>
      <c r="F10" s="39">
        <v>27925</v>
      </c>
      <c r="G10" s="39">
        <v>0</v>
      </c>
      <c r="H10" s="39">
        <v>52250</v>
      </c>
      <c r="I10" s="39">
        <v>0</v>
      </c>
      <c r="J10" s="39">
        <f t="shared" si="0"/>
        <v>104800</v>
      </c>
      <c r="K10" s="39">
        <f t="shared" si="1"/>
        <v>104800</v>
      </c>
      <c r="L10" s="39">
        <v>49625</v>
      </c>
      <c r="M10" s="39">
        <v>50800</v>
      </c>
      <c r="N10" s="39">
        <v>0</v>
      </c>
      <c r="O10" s="39">
        <v>0</v>
      </c>
      <c r="P10" s="39">
        <v>55427.46000000001</v>
      </c>
      <c r="Q10" s="39">
        <v>0</v>
      </c>
      <c r="R10" s="39">
        <f t="shared" si="2"/>
        <v>155852.46000000002</v>
      </c>
      <c r="S10" s="39">
        <f t="shared" si="6"/>
        <v>155852.46000000002</v>
      </c>
      <c r="T10" s="39">
        <v>48434</v>
      </c>
      <c r="U10" s="39">
        <v>48434</v>
      </c>
      <c r="V10" s="39">
        <v>48434</v>
      </c>
      <c r="W10" s="39">
        <f t="shared" si="3"/>
        <v>145302</v>
      </c>
      <c r="X10" s="39">
        <v>28790.38</v>
      </c>
      <c r="Y10" s="39">
        <v>28790.38</v>
      </c>
      <c r="Z10" s="39">
        <v>14364.78</v>
      </c>
      <c r="AA10" s="39">
        <f t="shared" si="4"/>
        <v>71945.54000000001</v>
      </c>
      <c r="AB10" s="39">
        <f t="shared" si="5"/>
        <v>477900</v>
      </c>
      <c r="AC10" s="39">
        <f t="shared" si="7"/>
        <v>0</v>
      </c>
      <c r="AD10" s="39">
        <f t="shared" si="8"/>
        <v>477900</v>
      </c>
      <c r="AE10" s="48"/>
    </row>
    <row r="11" spans="1:31" s="35" customFormat="1" ht="39.75" customHeight="1">
      <c r="A11" s="33">
        <v>5</v>
      </c>
      <c r="B11" s="29" t="s">
        <v>4</v>
      </c>
      <c r="C11" s="20" t="s">
        <v>28</v>
      </c>
      <c r="D11" s="39">
        <v>51572</v>
      </c>
      <c r="E11" s="39">
        <v>0</v>
      </c>
      <c r="F11" s="39">
        <v>52910</v>
      </c>
      <c r="G11" s="39">
        <v>0</v>
      </c>
      <c r="H11" s="39">
        <v>57470</v>
      </c>
      <c r="I11" s="39">
        <v>0</v>
      </c>
      <c r="J11" s="39">
        <f t="shared" si="0"/>
        <v>161952</v>
      </c>
      <c r="K11" s="39">
        <f t="shared" si="1"/>
        <v>161952</v>
      </c>
      <c r="L11" s="39">
        <v>46407</v>
      </c>
      <c r="M11" s="39">
        <v>54659</v>
      </c>
      <c r="N11" s="39">
        <v>0</v>
      </c>
      <c r="O11" s="39">
        <v>0</v>
      </c>
      <c r="P11" s="39">
        <v>54949.34</v>
      </c>
      <c r="Q11" s="39">
        <v>0</v>
      </c>
      <c r="R11" s="39">
        <f t="shared" si="2"/>
        <v>156015.34</v>
      </c>
      <c r="S11" s="39">
        <f t="shared" si="6"/>
        <v>156015.34</v>
      </c>
      <c r="T11" s="39">
        <v>54929.8</v>
      </c>
      <c r="U11" s="39">
        <v>54929.8</v>
      </c>
      <c r="V11" s="39">
        <v>54929.8</v>
      </c>
      <c r="W11" s="39">
        <f t="shared" si="3"/>
        <v>164789.40000000002</v>
      </c>
      <c r="X11" s="39">
        <v>32651.64</v>
      </c>
      <c r="Y11" s="39">
        <v>32651.64</v>
      </c>
      <c r="Z11" s="39">
        <v>16314.64</v>
      </c>
      <c r="AA11" s="39">
        <f t="shared" si="4"/>
        <v>81617.92</v>
      </c>
      <c r="AB11" s="39">
        <f t="shared" si="5"/>
        <v>564374.66</v>
      </c>
      <c r="AC11" s="39">
        <f t="shared" si="7"/>
        <v>0</v>
      </c>
      <c r="AD11" s="39">
        <f t="shared" si="8"/>
        <v>564374.66</v>
      </c>
      <c r="AE11" s="48"/>
    </row>
    <row r="12" spans="1:31" s="35" customFormat="1" ht="39.75" customHeight="1">
      <c r="A12" s="33">
        <v>6</v>
      </c>
      <c r="B12" s="30" t="s">
        <v>18</v>
      </c>
      <c r="C12" s="21" t="s">
        <v>34</v>
      </c>
      <c r="D12" s="39">
        <v>84523</v>
      </c>
      <c r="E12" s="39">
        <v>0</v>
      </c>
      <c r="F12" s="39">
        <v>105969</v>
      </c>
      <c r="G12" s="39">
        <v>25649</v>
      </c>
      <c r="H12" s="39">
        <v>105606</v>
      </c>
      <c r="I12" s="39">
        <v>27054</v>
      </c>
      <c r="J12" s="39">
        <f t="shared" si="0"/>
        <v>296098</v>
      </c>
      <c r="K12" s="39">
        <f t="shared" si="1"/>
        <v>348801</v>
      </c>
      <c r="L12" s="39">
        <v>96131</v>
      </c>
      <c r="M12" s="39">
        <v>99018.53</v>
      </c>
      <c r="N12" s="39">
        <v>39411</v>
      </c>
      <c r="O12" s="39">
        <v>8241</v>
      </c>
      <c r="P12" s="39">
        <v>109736.53</v>
      </c>
      <c r="Q12" s="39">
        <v>14979.47</v>
      </c>
      <c r="R12" s="39">
        <f t="shared" si="2"/>
        <v>304886.06</v>
      </c>
      <c r="S12" s="39">
        <f t="shared" si="6"/>
        <v>367517.52999999997</v>
      </c>
      <c r="T12" s="39">
        <v>92298.69</v>
      </c>
      <c r="U12" s="39">
        <v>92298.69</v>
      </c>
      <c r="V12" s="39">
        <v>92298.69</v>
      </c>
      <c r="W12" s="39">
        <f t="shared" si="3"/>
        <v>276896.07</v>
      </c>
      <c r="X12" s="39">
        <v>54864.64</v>
      </c>
      <c r="Y12" s="39">
        <v>54864.64</v>
      </c>
      <c r="Z12" s="39">
        <v>27413.59</v>
      </c>
      <c r="AA12" s="39">
        <f t="shared" si="4"/>
        <v>137142.87</v>
      </c>
      <c r="AB12" s="39">
        <f t="shared" si="5"/>
        <v>1015023</v>
      </c>
      <c r="AC12" s="39">
        <f t="shared" si="7"/>
        <v>115334.47</v>
      </c>
      <c r="AD12" s="39">
        <f t="shared" si="8"/>
        <v>1130357.47</v>
      </c>
      <c r="AE12" s="48"/>
    </row>
    <row r="13" spans="1:31" s="35" customFormat="1" ht="57.75" customHeight="1">
      <c r="A13" s="33">
        <v>7</v>
      </c>
      <c r="B13" s="30" t="s">
        <v>82</v>
      </c>
      <c r="C13" s="21" t="s">
        <v>49</v>
      </c>
      <c r="D13" s="39">
        <v>90460</v>
      </c>
      <c r="E13" s="39">
        <v>0</v>
      </c>
      <c r="F13" s="39">
        <v>116280</v>
      </c>
      <c r="G13" s="39">
        <v>0</v>
      </c>
      <c r="H13" s="39">
        <v>124525</v>
      </c>
      <c r="I13" s="39">
        <v>8010</v>
      </c>
      <c r="J13" s="39">
        <f t="shared" si="0"/>
        <v>331265</v>
      </c>
      <c r="K13" s="39">
        <f t="shared" si="1"/>
        <v>339275</v>
      </c>
      <c r="L13" s="39">
        <v>108470</v>
      </c>
      <c r="M13" s="39">
        <v>117426.14</v>
      </c>
      <c r="N13" s="39">
        <v>17845</v>
      </c>
      <c r="O13" s="39">
        <v>0</v>
      </c>
      <c r="P13" s="39">
        <v>116271.14</v>
      </c>
      <c r="Q13" s="39">
        <v>12153.86</v>
      </c>
      <c r="R13" s="39">
        <f t="shared" si="2"/>
        <v>342167.28</v>
      </c>
      <c r="S13" s="39">
        <f t="shared" si="6"/>
        <v>372166.14</v>
      </c>
      <c r="T13" s="39">
        <v>109907.03</v>
      </c>
      <c r="U13" s="39">
        <v>109907.03</v>
      </c>
      <c r="V13" s="39">
        <v>109907.03</v>
      </c>
      <c r="W13" s="39">
        <f t="shared" si="3"/>
        <v>329721.08999999997</v>
      </c>
      <c r="X13" s="39">
        <v>65331.48</v>
      </c>
      <c r="Y13" s="39">
        <v>65331.48</v>
      </c>
      <c r="Z13" s="39">
        <v>32633.67</v>
      </c>
      <c r="AA13" s="39">
        <f t="shared" si="4"/>
        <v>163296.63</v>
      </c>
      <c r="AB13" s="39">
        <f t="shared" si="5"/>
        <v>1166450</v>
      </c>
      <c r="AC13" s="39">
        <f t="shared" si="7"/>
        <v>38008.86</v>
      </c>
      <c r="AD13" s="39">
        <f t="shared" si="8"/>
        <v>1204458.86</v>
      </c>
      <c r="AE13" s="48"/>
    </row>
    <row r="14" spans="1:31" s="35" customFormat="1" ht="57.75" customHeight="1">
      <c r="A14" s="33">
        <v>8</v>
      </c>
      <c r="B14" s="30" t="s">
        <v>65</v>
      </c>
      <c r="C14" s="21" t="s">
        <v>64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f t="shared" si="0"/>
        <v>0</v>
      </c>
      <c r="K14" s="39">
        <f t="shared" si="1"/>
        <v>0</v>
      </c>
      <c r="L14" s="39">
        <v>0</v>
      </c>
      <c r="M14" s="39">
        <v>99854.04</v>
      </c>
      <c r="N14" s="39">
        <v>0</v>
      </c>
      <c r="O14" s="39">
        <v>0</v>
      </c>
      <c r="P14" s="39">
        <v>105504.04</v>
      </c>
      <c r="Q14" s="39">
        <v>44295.96</v>
      </c>
      <c r="R14" s="39">
        <f t="shared" si="2"/>
        <v>205358.08</v>
      </c>
      <c r="S14" s="39">
        <f t="shared" si="6"/>
        <v>249654.03999999998</v>
      </c>
      <c r="T14" s="39">
        <v>99818.52</v>
      </c>
      <c r="U14" s="39">
        <v>99818.52</v>
      </c>
      <c r="V14" s="39">
        <v>99818.52</v>
      </c>
      <c r="W14" s="39">
        <f t="shared" si="3"/>
        <v>299455.56</v>
      </c>
      <c r="X14" s="39">
        <v>59334.61</v>
      </c>
      <c r="Y14" s="39">
        <v>59334.61</v>
      </c>
      <c r="Z14" s="39">
        <v>29617.14</v>
      </c>
      <c r="AA14" s="39">
        <f t="shared" si="4"/>
        <v>148286.36</v>
      </c>
      <c r="AB14" s="39">
        <f t="shared" si="5"/>
        <v>653100</v>
      </c>
      <c r="AC14" s="39">
        <f t="shared" si="7"/>
        <v>44295.96</v>
      </c>
      <c r="AD14" s="39">
        <f t="shared" si="8"/>
        <v>697395.96</v>
      </c>
      <c r="AE14" s="48"/>
    </row>
    <row r="15" spans="1:30" s="35" customFormat="1" ht="39.75" customHeight="1">
      <c r="A15" s="33">
        <v>9</v>
      </c>
      <c r="B15" s="29" t="s">
        <v>39</v>
      </c>
      <c r="C15" s="20" t="s">
        <v>33</v>
      </c>
      <c r="D15" s="39">
        <v>15200</v>
      </c>
      <c r="E15" s="39">
        <v>0</v>
      </c>
      <c r="F15" s="39">
        <v>17425</v>
      </c>
      <c r="G15" s="39">
        <v>0</v>
      </c>
      <c r="H15" s="39">
        <v>21023</v>
      </c>
      <c r="I15" s="39">
        <v>0</v>
      </c>
      <c r="J15" s="39">
        <f t="shared" si="0"/>
        <v>53648</v>
      </c>
      <c r="K15" s="39">
        <f t="shared" si="1"/>
        <v>53648</v>
      </c>
      <c r="L15" s="39">
        <v>16561</v>
      </c>
      <c r="M15" s="39">
        <v>22939</v>
      </c>
      <c r="N15" s="39">
        <v>0</v>
      </c>
      <c r="O15" s="39">
        <v>0</v>
      </c>
      <c r="P15" s="39">
        <v>25938</v>
      </c>
      <c r="Q15" s="39">
        <v>0</v>
      </c>
      <c r="R15" s="39">
        <f t="shared" si="2"/>
        <v>65438</v>
      </c>
      <c r="S15" s="39">
        <f t="shared" si="6"/>
        <v>65438</v>
      </c>
      <c r="T15" s="39">
        <v>25928.68</v>
      </c>
      <c r="U15" s="39">
        <v>25928.68</v>
      </c>
      <c r="V15" s="39">
        <v>25928.68</v>
      </c>
      <c r="W15" s="39">
        <f t="shared" si="3"/>
        <v>77786.04000000001</v>
      </c>
      <c r="X15" s="39">
        <v>15305.1</v>
      </c>
      <c r="Y15" s="39">
        <v>15305.1</v>
      </c>
      <c r="Z15" s="39">
        <v>7512.570000000001</v>
      </c>
      <c r="AA15" s="39">
        <f t="shared" si="4"/>
        <v>38122.770000000004</v>
      </c>
      <c r="AB15" s="39">
        <f t="shared" si="5"/>
        <v>234994.81</v>
      </c>
      <c r="AC15" s="39">
        <f t="shared" si="7"/>
        <v>0</v>
      </c>
      <c r="AD15" s="39">
        <f t="shared" si="8"/>
        <v>234994.81</v>
      </c>
    </row>
    <row r="16" spans="1:30" s="35" customFormat="1" ht="39.75" customHeight="1">
      <c r="A16" s="33">
        <v>10</v>
      </c>
      <c r="B16" s="30" t="s">
        <v>13</v>
      </c>
      <c r="C16" s="21" t="s">
        <v>22</v>
      </c>
      <c r="D16" s="39">
        <v>8734</v>
      </c>
      <c r="E16" s="39">
        <v>0</v>
      </c>
      <c r="F16" s="39">
        <v>10338</v>
      </c>
      <c r="G16" s="39">
        <v>0</v>
      </c>
      <c r="H16" s="39">
        <v>15205</v>
      </c>
      <c r="I16" s="39">
        <v>0</v>
      </c>
      <c r="J16" s="39">
        <f t="shared" si="0"/>
        <v>34277</v>
      </c>
      <c r="K16" s="39">
        <f t="shared" si="1"/>
        <v>34277</v>
      </c>
      <c r="L16" s="39">
        <v>8995</v>
      </c>
      <c r="M16" s="39">
        <v>7393</v>
      </c>
      <c r="N16" s="39">
        <v>0</v>
      </c>
      <c r="O16" s="39">
        <v>0</v>
      </c>
      <c r="P16" s="39">
        <v>24801.37</v>
      </c>
      <c r="Q16" s="39">
        <v>0</v>
      </c>
      <c r="R16" s="39">
        <f t="shared" si="2"/>
        <v>41189.369999999995</v>
      </c>
      <c r="S16" s="39">
        <f t="shared" si="6"/>
        <v>41189.369999999995</v>
      </c>
      <c r="T16" s="39">
        <v>24792.55</v>
      </c>
      <c r="U16" s="39">
        <v>24792.55</v>
      </c>
      <c r="V16" s="39">
        <v>24792.55</v>
      </c>
      <c r="W16" s="39">
        <f t="shared" si="3"/>
        <v>74377.65</v>
      </c>
      <c r="X16" s="39">
        <v>14737.31</v>
      </c>
      <c r="Y16" s="39">
        <v>14737.31</v>
      </c>
      <c r="Z16" s="39">
        <v>7362.99</v>
      </c>
      <c r="AA16" s="39">
        <f t="shared" si="4"/>
        <v>36837.61</v>
      </c>
      <c r="AB16" s="39">
        <f t="shared" si="5"/>
        <v>186681.63</v>
      </c>
      <c r="AC16" s="39">
        <f t="shared" si="7"/>
        <v>0</v>
      </c>
      <c r="AD16" s="39">
        <f t="shared" si="8"/>
        <v>186681.63</v>
      </c>
    </row>
    <row r="17" spans="1:30" s="35" customFormat="1" ht="39.75" customHeight="1">
      <c r="A17" s="33">
        <v>11</v>
      </c>
      <c r="B17" s="29" t="s">
        <v>8</v>
      </c>
      <c r="C17" s="20" t="s">
        <v>27</v>
      </c>
      <c r="D17" s="39">
        <v>34044</v>
      </c>
      <c r="E17" s="39">
        <v>0</v>
      </c>
      <c r="F17" s="39">
        <v>39733</v>
      </c>
      <c r="G17" s="39">
        <v>0</v>
      </c>
      <c r="H17" s="39">
        <v>42260</v>
      </c>
      <c r="I17" s="39">
        <v>0</v>
      </c>
      <c r="J17" s="39">
        <f t="shared" si="0"/>
        <v>116037</v>
      </c>
      <c r="K17" s="39">
        <f t="shared" si="1"/>
        <v>116037</v>
      </c>
      <c r="L17" s="39">
        <v>38070</v>
      </c>
      <c r="M17" s="39">
        <v>42300</v>
      </c>
      <c r="N17" s="39">
        <v>0</v>
      </c>
      <c r="O17" s="39">
        <v>0</v>
      </c>
      <c r="P17" s="39">
        <v>41910.600000000006</v>
      </c>
      <c r="Q17" s="39">
        <v>0</v>
      </c>
      <c r="R17" s="39">
        <f t="shared" si="2"/>
        <v>122280.6</v>
      </c>
      <c r="S17" s="39">
        <f t="shared" si="6"/>
        <v>122280.6</v>
      </c>
      <c r="T17" s="39">
        <v>39667.19</v>
      </c>
      <c r="U17" s="39">
        <v>39667.19</v>
      </c>
      <c r="V17" s="39">
        <v>39667.19</v>
      </c>
      <c r="W17" s="39">
        <f t="shared" si="3"/>
        <v>119001.57</v>
      </c>
      <c r="X17" s="39">
        <v>23579.16</v>
      </c>
      <c r="Y17" s="39">
        <v>23579.16</v>
      </c>
      <c r="Z17" s="39">
        <v>11781.51</v>
      </c>
      <c r="AA17" s="39">
        <f t="shared" si="4"/>
        <v>58939.83</v>
      </c>
      <c r="AB17" s="39">
        <f t="shared" si="5"/>
        <v>416259</v>
      </c>
      <c r="AC17" s="39">
        <f t="shared" si="7"/>
        <v>0</v>
      </c>
      <c r="AD17" s="39">
        <f t="shared" si="8"/>
        <v>416259</v>
      </c>
    </row>
    <row r="18" spans="1:33" s="35" customFormat="1" ht="39.75" customHeight="1">
      <c r="A18" s="33">
        <v>12</v>
      </c>
      <c r="B18" s="46" t="s">
        <v>6</v>
      </c>
      <c r="C18" s="20" t="s">
        <v>36</v>
      </c>
      <c r="D18" s="39">
        <v>89780</v>
      </c>
      <c r="E18" s="39">
        <v>7437.76</v>
      </c>
      <c r="F18" s="39">
        <v>112552.24</v>
      </c>
      <c r="G18" s="39">
        <v>12000</v>
      </c>
      <c r="H18" s="39">
        <v>108170</v>
      </c>
      <c r="I18" s="39">
        <v>18027.76</v>
      </c>
      <c r="J18" s="39">
        <f t="shared" si="0"/>
        <v>310502.24</v>
      </c>
      <c r="K18" s="39">
        <f t="shared" si="1"/>
        <v>347967.76</v>
      </c>
      <c r="L18" s="39">
        <v>98112.24</v>
      </c>
      <c r="M18" s="39">
        <v>101391.56</v>
      </c>
      <c r="N18" s="39">
        <v>19820</v>
      </c>
      <c r="O18" s="39">
        <v>16557.76</v>
      </c>
      <c r="P18" s="39">
        <v>112481.56</v>
      </c>
      <c r="Q18" s="39">
        <v>26518.44</v>
      </c>
      <c r="R18" s="39">
        <f t="shared" si="2"/>
        <v>311985.36</v>
      </c>
      <c r="S18" s="39">
        <f t="shared" si="6"/>
        <v>374881.56</v>
      </c>
      <c r="T18" s="39">
        <v>90375.19</v>
      </c>
      <c r="U18" s="39">
        <v>90375.19</v>
      </c>
      <c r="V18" s="39">
        <v>90375.19</v>
      </c>
      <c r="W18" s="39">
        <f t="shared" si="3"/>
        <v>271125.57</v>
      </c>
      <c r="X18" s="39">
        <v>52110</v>
      </c>
      <c r="Y18" s="39">
        <v>52110</v>
      </c>
      <c r="Z18" s="39">
        <v>24041.31</v>
      </c>
      <c r="AA18" s="39">
        <f t="shared" si="4"/>
        <v>128261.31</v>
      </c>
      <c r="AB18" s="39">
        <f t="shared" si="5"/>
        <v>1021874.48</v>
      </c>
      <c r="AC18" s="39">
        <f t="shared" si="7"/>
        <v>100361.72</v>
      </c>
      <c r="AD18" s="39">
        <f t="shared" si="8"/>
        <v>1122236.2</v>
      </c>
      <c r="AG18" s="45"/>
    </row>
    <row r="19" spans="1:30" s="35" customFormat="1" ht="39.75" customHeight="1">
      <c r="A19" s="33">
        <v>13</v>
      </c>
      <c r="B19" s="29" t="s">
        <v>5</v>
      </c>
      <c r="C19" s="20" t="s">
        <v>32</v>
      </c>
      <c r="D19" s="39">
        <v>21886</v>
      </c>
      <c r="E19" s="39">
        <v>0</v>
      </c>
      <c r="F19" s="39">
        <v>25377</v>
      </c>
      <c r="G19" s="39">
        <v>0</v>
      </c>
      <c r="H19" s="39">
        <v>25874</v>
      </c>
      <c r="I19" s="39">
        <v>0</v>
      </c>
      <c r="J19" s="39">
        <f t="shared" si="0"/>
        <v>73137</v>
      </c>
      <c r="K19" s="39">
        <f t="shared" si="1"/>
        <v>73137</v>
      </c>
      <c r="L19" s="39">
        <v>25868</v>
      </c>
      <c r="M19" s="39">
        <v>24585</v>
      </c>
      <c r="N19" s="39">
        <v>0</v>
      </c>
      <c r="O19" s="39">
        <v>0</v>
      </c>
      <c r="P19" s="39">
        <v>24698.77</v>
      </c>
      <c r="Q19" s="39">
        <v>0</v>
      </c>
      <c r="R19" s="39">
        <f t="shared" si="2"/>
        <v>75151.77</v>
      </c>
      <c r="S19" s="39">
        <f t="shared" si="6"/>
        <v>75151.77</v>
      </c>
      <c r="T19" s="39">
        <v>24689.99</v>
      </c>
      <c r="U19" s="39">
        <v>24689.99</v>
      </c>
      <c r="V19" s="39">
        <v>24689.99</v>
      </c>
      <c r="W19" s="39">
        <f t="shared" si="3"/>
        <v>74069.97</v>
      </c>
      <c r="X19" s="39">
        <v>14676.34</v>
      </c>
      <c r="Y19" s="39">
        <v>14676.34</v>
      </c>
      <c r="Z19" s="39">
        <v>7332.8099999999995</v>
      </c>
      <c r="AA19" s="39">
        <f t="shared" si="4"/>
        <v>36685.490000000005</v>
      </c>
      <c r="AB19" s="39">
        <f t="shared" si="5"/>
        <v>259044.23</v>
      </c>
      <c r="AC19" s="39">
        <f t="shared" si="7"/>
        <v>0</v>
      </c>
      <c r="AD19" s="39">
        <f t="shared" si="8"/>
        <v>259044.23</v>
      </c>
    </row>
    <row r="20" spans="1:33" s="35" customFormat="1" ht="73.5" customHeight="1">
      <c r="A20" s="33">
        <v>14</v>
      </c>
      <c r="B20" s="31" t="s">
        <v>43</v>
      </c>
      <c r="C20" s="20" t="s">
        <v>37</v>
      </c>
      <c r="D20" s="39">
        <v>191895</v>
      </c>
      <c r="E20" s="39">
        <v>43083.23</v>
      </c>
      <c r="F20" s="39">
        <v>240591.77</v>
      </c>
      <c r="G20" s="39">
        <v>138480</v>
      </c>
      <c r="H20" s="39">
        <v>230625</v>
      </c>
      <c r="I20" s="39">
        <v>123173.23</v>
      </c>
      <c r="J20" s="39">
        <f t="shared" si="0"/>
        <v>663111.77</v>
      </c>
      <c r="K20" s="39">
        <f t="shared" si="1"/>
        <v>967848.23</v>
      </c>
      <c r="L20" s="39">
        <v>205901.77</v>
      </c>
      <c r="M20" s="39">
        <v>230691.05</v>
      </c>
      <c r="N20" s="39">
        <v>178030</v>
      </c>
      <c r="O20" s="39">
        <v>84838.23</v>
      </c>
      <c r="P20" s="39">
        <v>215186.95</v>
      </c>
      <c r="Q20" s="39">
        <v>150803.95</v>
      </c>
      <c r="R20" s="39">
        <f t="shared" si="2"/>
        <v>651779.77</v>
      </c>
      <c r="S20" s="39">
        <f t="shared" si="6"/>
        <v>1065451.95</v>
      </c>
      <c r="T20" s="39">
        <v>195837.11</v>
      </c>
      <c r="U20" s="39">
        <v>195837.11</v>
      </c>
      <c r="V20" s="39">
        <v>195837.11</v>
      </c>
      <c r="W20" s="39">
        <f t="shared" si="3"/>
        <v>587511.33</v>
      </c>
      <c r="X20" s="39">
        <v>116329.89</v>
      </c>
      <c r="Y20" s="39">
        <v>116329.89</v>
      </c>
      <c r="Z20" s="39">
        <v>58022.89</v>
      </c>
      <c r="AA20" s="39">
        <f t="shared" si="4"/>
        <v>290682.67</v>
      </c>
      <c r="AB20" s="39">
        <f t="shared" si="5"/>
        <v>2193085.54</v>
      </c>
      <c r="AC20" s="39">
        <f t="shared" si="7"/>
        <v>718408.6400000001</v>
      </c>
      <c r="AD20" s="39">
        <f t="shared" si="8"/>
        <v>2911494.18</v>
      </c>
      <c r="AG20" s="45"/>
    </row>
    <row r="21" spans="1:30" s="35" customFormat="1" ht="62.25" customHeight="1">
      <c r="A21" s="33">
        <v>14</v>
      </c>
      <c r="B21" s="31" t="s">
        <v>51</v>
      </c>
      <c r="C21" s="20" t="s">
        <v>37</v>
      </c>
      <c r="D21" s="39">
        <v>28455</v>
      </c>
      <c r="E21" s="39">
        <v>0</v>
      </c>
      <c r="F21" s="39">
        <v>35675</v>
      </c>
      <c r="G21" s="39">
        <v>1190</v>
      </c>
      <c r="H21" s="39">
        <v>34500</v>
      </c>
      <c r="I21" s="39">
        <v>380</v>
      </c>
      <c r="J21" s="39">
        <f t="shared" si="0"/>
        <v>98630</v>
      </c>
      <c r="K21" s="39">
        <f t="shared" si="1"/>
        <v>100200</v>
      </c>
      <c r="L21" s="39">
        <v>31315</v>
      </c>
      <c r="M21" s="39">
        <v>32449.83</v>
      </c>
      <c r="N21" s="39">
        <v>2175</v>
      </c>
      <c r="O21" s="39">
        <v>510</v>
      </c>
      <c r="P21" s="39">
        <v>35979.83</v>
      </c>
      <c r="Q21" s="39">
        <v>5645.17</v>
      </c>
      <c r="R21" s="39">
        <f t="shared" si="2"/>
        <v>99744.66</v>
      </c>
      <c r="S21" s="39">
        <f t="shared" si="6"/>
        <v>108074.83</v>
      </c>
      <c r="T21" s="39">
        <v>30214.08</v>
      </c>
      <c r="U21" s="39">
        <v>30214.08</v>
      </c>
      <c r="V21" s="39">
        <v>30214.08</v>
      </c>
      <c r="W21" s="39">
        <f t="shared" si="3"/>
        <v>90642.24</v>
      </c>
      <c r="X21" s="39">
        <v>17960</v>
      </c>
      <c r="Y21" s="39">
        <v>17960</v>
      </c>
      <c r="Z21" s="39">
        <v>8973.1</v>
      </c>
      <c r="AA21" s="39">
        <f t="shared" si="4"/>
        <v>44893.1</v>
      </c>
      <c r="AB21" s="39">
        <f t="shared" si="5"/>
        <v>333910</v>
      </c>
      <c r="AC21" s="39">
        <f t="shared" si="7"/>
        <v>9900.17</v>
      </c>
      <c r="AD21" s="39">
        <f t="shared" si="8"/>
        <v>343810.17</v>
      </c>
    </row>
    <row r="22" spans="1:30" s="35" customFormat="1" ht="57" customHeight="1">
      <c r="A22" s="33">
        <v>14</v>
      </c>
      <c r="B22" s="31" t="s">
        <v>50</v>
      </c>
      <c r="C22" s="20" t="s">
        <v>37</v>
      </c>
      <c r="D22" s="39">
        <v>23300</v>
      </c>
      <c r="E22" s="39">
        <v>1442.28</v>
      </c>
      <c r="F22" s="39">
        <v>29212.72</v>
      </c>
      <c r="G22" s="39">
        <v>12090</v>
      </c>
      <c r="H22" s="39">
        <v>28250</v>
      </c>
      <c r="I22" s="39">
        <v>19202.28</v>
      </c>
      <c r="J22" s="39">
        <f t="shared" si="0"/>
        <v>80762.72</v>
      </c>
      <c r="K22" s="39">
        <f t="shared" si="1"/>
        <v>113497.28</v>
      </c>
      <c r="L22" s="39">
        <v>25642.72</v>
      </c>
      <c r="M22" s="39">
        <v>26572.36</v>
      </c>
      <c r="N22" s="39">
        <v>17385</v>
      </c>
      <c r="O22" s="39">
        <v>9882.28</v>
      </c>
      <c r="P22" s="39">
        <v>29467.36</v>
      </c>
      <c r="Q22" s="39">
        <v>9562.64</v>
      </c>
      <c r="R22" s="39">
        <f t="shared" si="2"/>
        <v>81682.44</v>
      </c>
      <c r="S22" s="39">
        <f t="shared" si="6"/>
        <v>118512.36</v>
      </c>
      <c r="T22" s="39">
        <v>24743.55</v>
      </c>
      <c r="U22" s="39">
        <v>24743.55</v>
      </c>
      <c r="V22" s="39">
        <v>24743.55</v>
      </c>
      <c r="W22" s="39">
        <f t="shared" si="3"/>
        <v>74230.65</v>
      </c>
      <c r="X22" s="39">
        <v>14708.18</v>
      </c>
      <c r="Y22" s="39">
        <v>14708.18</v>
      </c>
      <c r="Z22" s="39">
        <v>7343.27</v>
      </c>
      <c r="AA22" s="39">
        <f t="shared" si="4"/>
        <v>36759.630000000005</v>
      </c>
      <c r="AB22" s="39">
        <f t="shared" si="5"/>
        <v>273435.44</v>
      </c>
      <c r="AC22" s="39">
        <f t="shared" si="7"/>
        <v>69564.48</v>
      </c>
      <c r="AD22" s="39">
        <f t="shared" si="8"/>
        <v>342999.92</v>
      </c>
    </row>
    <row r="23" spans="1:30" s="35" customFormat="1" ht="39.75" customHeight="1">
      <c r="A23" s="33">
        <v>15</v>
      </c>
      <c r="B23" s="31" t="s">
        <v>14</v>
      </c>
      <c r="C23" s="20" t="s">
        <v>29</v>
      </c>
      <c r="D23" s="39">
        <v>28740</v>
      </c>
      <c r="E23" s="39">
        <v>0</v>
      </c>
      <c r="F23" s="39">
        <v>32315</v>
      </c>
      <c r="G23" s="39">
        <v>0</v>
      </c>
      <c r="H23" s="39">
        <v>31675</v>
      </c>
      <c r="I23" s="39">
        <v>0</v>
      </c>
      <c r="J23" s="39">
        <f t="shared" si="0"/>
        <v>92730</v>
      </c>
      <c r="K23" s="39">
        <f t="shared" si="1"/>
        <v>92730</v>
      </c>
      <c r="L23" s="39">
        <v>31490</v>
      </c>
      <c r="M23" s="39">
        <v>29750</v>
      </c>
      <c r="N23" s="39">
        <v>0</v>
      </c>
      <c r="O23" s="39">
        <v>0</v>
      </c>
      <c r="P23" s="39">
        <v>29410.199999999997</v>
      </c>
      <c r="Q23" s="39">
        <v>0</v>
      </c>
      <c r="R23" s="39">
        <f t="shared" si="2"/>
        <v>90650.2</v>
      </c>
      <c r="S23" s="39">
        <f t="shared" si="6"/>
        <v>90650.2</v>
      </c>
      <c r="T23" s="39">
        <v>27652.76</v>
      </c>
      <c r="U23" s="39">
        <v>27652.76</v>
      </c>
      <c r="V23" s="39">
        <v>27652.76</v>
      </c>
      <c r="W23" s="39">
        <f t="shared" si="3"/>
        <v>82958.28</v>
      </c>
      <c r="X23" s="39">
        <v>16437.49</v>
      </c>
      <c r="Y23" s="39">
        <v>16437.49</v>
      </c>
      <c r="Z23" s="39">
        <v>8211.54</v>
      </c>
      <c r="AA23" s="39">
        <f t="shared" si="4"/>
        <v>41086.520000000004</v>
      </c>
      <c r="AB23" s="39">
        <f t="shared" si="5"/>
        <v>307425</v>
      </c>
      <c r="AC23" s="39">
        <f t="shared" si="7"/>
        <v>0</v>
      </c>
      <c r="AD23" s="39">
        <f t="shared" si="8"/>
        <v>307425</v>
      </c>
    </row>
    <row r="24" spans="1:33" s="35" customFormat="1" ht="39.75" customHeight="1">
      <c r="A24" s="33">
        <v>16</v>
      </c>
      <c r="B24" s="31" t="s">
        <v>15</v>
      </c>
      <c r="C24" s="47" t="s">
        <v>31</v>
      </c>
      <c r="D24" s="39">
        <v>85890</v>
      </c>
      <c r="E24" s="39">
        <v>108244.67</v>
      </c>
      <c r="F24" s="39">
        <v>107680.33</v>
      </c>
      <c r="G24" s="39">
        <v>195965</v>
      </c>
      <c r="H24" s="39">
        <v>107265</v>
      </c>
      <c r="I24" s="39">
        <v>171384.67</v>
      </c>
      <c r="J24" s="39">
        <f t="shared" si="0"/>
        <v>300835.33</v>
      </c>
      <c r="K24" s="39">
        <f t="shared" si="1"/>
        <v>776429.67</v>
      </c>
      <c r="L24" s="39">
        <v>97635.33</v>
      </c>
      <c r="M24" s="39">
        <v>97398.57</v>
      </c>
      <c r="N24" s="39">
        <v>216805</v>
      </c>
      <c r="O24" s="39">
        <v>115009.67</v>
      </c>
      <c r="P24" s="39">
        <v>108253.57</v>
      </c>
      <c r="Q24" s="39">
        <v>246106.43</v>
      </c>
      <c r="R24" s="39">
        <f t="shared" si="2"/>
        <v>303287.47000000003</v>
      </c>
      <c r="S24" s="39">
        <f t="shared" si="6"/>
        <v>881208.5700000001</v>
      </c>
      <c r="T24" s="39">
        <v>82635.73999999999</v>
      </c>
      <c r="U24" s="39">
        <v>82635.73999999999</v>
      </c>
      <c r="V24" s="39">
        <v>82635.73999999999</v>
      </c>
      <c r="W24" s="39">
        <f t="shared" si="3"/>
        <v>247907.21999999997</v>
      </c>
      <c r="X24" s="39">
        <v>45898.200000000004</v>
      </c>
      <c r="Y24" s="39">
        <v>45898.200000000004</v>
      </c>
      <c r="Z24" s="39">
        <v>18954.24</v>
      </c>
      <c r="AA24" s="39">
        <f t="shared" si="4"/>
        <v>110750.64000000001</v>
      </c>
      <c r="AB24" s="39">
        <f t="shared" si="5"/>
        <v>962780.6600000001</v>
      </c>
      <c r="AC24" s="39">
        <f t="shared" si="7"/>
        <v>1053515.44</v>
      </c>
      <c r="AD24" s="39">
        <f t="shared" si="8"/>
        <v>2016296.1</v>
      </c>
      <c r="AG24" s="45"/>
    </row>
    <row r="25" spans="1:30" s="35" customFormat="1" ht="39.75" customHeight="1">
      <c r="A25" s="33">
        <v>17</v>
      </c>
      <c r="B25" s="32" t="s">
        <v>12</v>
      </c>
      <c r="C25" s="21" t="s">
        <v>24</v>
      </c>
      <c r="D25" s="39">
        <v>17445</v>
      </c>
      <c r="E25" s="39">
        <v>0</v>
      </c>
      <c r="F25" s="39">
        <v>28459</v>
      </c>
      <c r="G25" s="39">
        <v>0</v>
      </c>
      <c r="H25" s="39">
        <v>35678</v>
      </c>
      <c r="I25" s="39">
        <v>0</v>
      </c>
      <c r="J25" s="39">
        <f t="shared" si="0"/>
        <v>81582</v>
      </c>
      <c r="K25" s="39">
        <f t="shared" si="1"/>
        <v>81582</v>
      </c>
      <c r="L25" s="39">
        <v>28911</v>
      </c>
      <c r="M25" s="39">
        <v>34694</v>
      </c>
      <c r="N25" s="39">
        <v>0</v>
      </c>
      <c r="O25" s="39">
        <v>0</v>
      </c>
      <c r="P25" s="39">
        <v>73198.69</v>
      </c>
      <c r="Q25" s="39">
        <v>0</v>
      </c>
      <c r="R25" s="39">
        <f t="shared" si="2"/>
        <v>136803.69</v>
      </c>
      <c r="S25" s="39">
        <f t="shared" si="6"/>
        <v>136803.69</v>
      </c>
      <c r="T25" s="39">
        <v>73172.66</v>
      </c>
      <c r="U25" s="39">
        <v>73172.66</v>
      </c>
      <c r="V25" s="39">
        <v>73172.66</v>
      </c>
      <c r="W25" s="39">
        <f t="shared" si="3"/>
        <v>219517.98</v>
      </c>
      <c r="X25" s="39">
        <v>43495.65</v>
      </c>
      <c r="Y25" s="39">
        <v>43495.65</v>
      </c>
      <c r="Z25" s="39">
        <v>21733.34</v>
      </c>
      <c r="AA25" s="39">
        <f t="shared" si="4"/>
        <v>108724.64000000001</v>
      </c>
      <c r="AB25" s="39">
        <f t="shared" si="5"/>
        <v>546628.31</v>
      </c>
      <c r="AC25" s="39">
        <f t="shared" si="7"/>
        <v>0</v>
      </c>
      <c r="AD25" s="39">
        <f t="shared" si="8"/>
        <v>546628.31</v>
      </c>
    </row>
    <row r="26" spans="1:30" s="35" customFormat="1" ht="39.75" customHeight="1">
      <c r="A26" s="33">
        <v>18</v>
      </c>
      <c r="B26" s="32" t="s">
        <v>11</v>
      </c>
      <c r="C26" s="21" t="s">
        <v>26</v>
      </c>
      <c r="D26" s="39">
        <v>10222</v>
      </c>
      <c r="E26" s="39">
        <v>0</v>
      </c>
      <c r="F26" s="39">
        <v>13514</v>
      </c>
      <c r="G26" s="39">
        <v>0</v>
      </c>
      <c r="H26" s="39">
        <v>17283</v>
      </c>
      <c r="I26" s="39">
        <v>0</v>
      </c>
      <c r="J26" s="39">
        <f t="shared" si="0"/>
        <v>41019</v>
      </c>
      <c r="K26" s="39">
        <f t="shared" si="1"/>
        <v>41019</v>
      </c>
      <c r="L26" s="39">
        <v>14317</v>
      </c>
      <c r="M26" s="39">
        <v>16344</v>
      </c>
      <c r="N26" s="39">
        <v>0</v>
      </c>
      <c r="O26" s="39">
        <v>0</v>
      </c>
      <c r="P26" s="39">
        <v>24547.72</v>
      </c>
      <c r="Q26" s="39">
        <v>0</v>
      </c>
      <c r="R26" s="39">
        <f t="shared" si="2"/>
        <v>55208.72</v>
      </c>
      <c r="S26" s="39">
        <f t="shared" si="6"/>
        <v>55208.72</v>
      </c>
      <c r="T26" s="39">
        <v>24538.99</v>
      </c>
      <c r="U26" s="39">
        <v>24538.99</v>
      </c>
      <c r="V26" s="39">
        <v>24538.99</v>
      </c>
      <c r="W26" s="39">
        <f t="shared" si="3"/>
        <v>73616.97</v>
      </c>
      <c r="X26" s="39">
        <v>14586.59</v>
      </c>
      <c r="Y26" s="39">
        <v>14586.59</v>
      </c>
      <c r="Z26" s="39">
        <v>7288.41</v>
      </c>
      <c r="AA26" s="39">
        <f t="shared" si="4"/>
        <v>36461.59</v>
      </c>
      <c r="AB26" s="39">
        <f t="shared" si="5"/>
        <v>206306.28</v>
      </c>
      <c r="AC26" s="39">
        <f t="shared" si="7"/>
        <v>0</v>
      </c>
      <c r="AD26" s="39">
        <f t="shared" si="8"/>
        <v>206306.28</v>
      </c>
    </row>
    <row r="27" spans="1:30" s="35" customFormat="1" ht="39.75" customHeight="1">
      <c r="A27" s="33">
        <v>19</v>
      </c>
      <c r="B27" s="32" t="s">
        <v>9</v>
      </c>
      <c r="C27" s="21" t="s">
        <v>23</v>
      </c>
      <c r="D27" s="39">
        <v>69240</v>
      </c>
      <c r="E27" s="39">
        <v>0</v>
      </c>
      <c r="F27" s="39">
        <v>85140</v>
      </c>
      <c r="G27" s="39">
        <v>0</v>
      </c>
      <c r="H27" s="39">
        <v>84250</v>
      </c>
      <c r="I27" s="39">
        <v>0</v>
      </c>
      <c r="J27" s="39">
        <f t="shared" si="0"/>
        <v>238630</v>
      </c>
      <c r="K27" s="39">
        <f t="shared" si="1"/>
        <v>238630</v>
      </c>
      <c r="L27" s="39">
        <v>84030</v>
      </c>
      <c r="M27" s="39">
        <v>81140</v>
      </c>
      <c r="N27" s="39">
        <v>0</v>
      </c>
      <c r="O27" s="39">
        <v>0</v>
      </c>
      <c r="P27" s="39">
        <v>81315.17</v>
      </c>
      <c r="Q27" s="39">
        <v>0</v>
      </c>
      <c r="R27" s="39">
        <f t="shared" si="2"/>
        <v>246485.16999999998</v>
      </c>
      <c r="S27" s="39">
        <f t="shared" si="6"/>
        <v>246485.16999999998</v>
      </c>
      <c r="T27" s="39">
        <v>81286.25</v>
      </c>
      <c r="U27" s="39">
        <v>81286.25</v>
      </c>
      <c r="V27" s="39">
        <v>81286.25</v>
      </c>
      <c r="W27" s="39">
        <f t="shared" si="3"/>
        <v>243858.75</v>
      </c>
      <c r="X27" s="39">
        <v>48318.57</v>
      </c>
      <c r="Y27" s="39">
        <v>48318.57</v>
      </c>
      <c r="Z27" s="39">
        <v>24142.769999999997</v>
      </c>
      <c r="AA27" s="39">
        <f t="shared" si="4"/>
        <v>120779.91</v>
      </c>
      <c r="AB27" s="39">
        <f t="shared" si="5"/>
        <v>849753.8300000001</v>
      </c>
      <c r="AC27" s="39">
        <f t="shared" si="7"/>
        <v>0</v>
      </c>
      <c r="AD27" s="39">
        <f t="shared" si="8"/>
        <v>849753.8300000001</v>
      </c>
    </row>
    <row r="28" spans="1:30" s="35" customFormat="1" ht="39.75" customHeight="1">
      <c r="A28" s="33">
        <v>20</v>
      </c>
      <c r="B28" s="43" t="s">
        <v>10</v>
      </c>
      <c r="C28" s="21" t="s">
        <v>21</v>
      </c>
      <c r="D28" s="39">
        <v>18673</v>
      </c>
      <c r="E28" s="39">
        <v>0</v>
      </c>
      <c r="F28" s="39">
        <v>27156</v>
      </c>
      <c r="G28" s="39">
        <v>0</v>
      </c>
      <c r="H28" s="39">
        <v>27933</v>
      </c>
      <c r="I28" s="39">
        <v>0</v>
      </c>
      <c r="J28" s="39">
        <f t="shared" si="0"/>
        <v>73762</v>
      </c>
      <c r="K28" s="39">
        <f t="shared" si="1"/>
        <v>73762</v>
      </c>
      <c r="L28" s="39">
        <v>21676</v>
      </c>
      <c r="M28" s="39">
        <v>36323</v>
      </c>
      <c r="N28" s="39">
        <v>0</v>
      </c>
      <c r="O28" s="39">
        <v>0</v>
      </c>
      <c r="P28" s="39">
        <v>50190.92</v>
      </c>
      <c r="Q28" s="39">
        <v>0</v>
      </c>
      <c r="R28" s="39">
        <f t="shared" si="2"/>
        <v>108189.92</v>
      </c>
      <c r="S28" s="39">
        <f t="shared" si="6"/>
        <v>108189.92</v>
      </c>
      <c r="T28" s="39">
        <v>50173.07</v>
      </c>
      <c r="U28" s="39">
        <v>50173.07</v>
      </c>
      <c r="V28" s="39">
        <v>50173.07</v>
      </c>
      <c r="W28" s="39">
        <f t="shared" si="3"/>
        <v>150519.21</v>
      </c>
      <c r="X28" s="39">
        <v>29824.12</v>
      </c>
      <c r="Y28" s="39">
        <v>29824.12</v>
      </c>
      <c r="Z28" s="39">
        <v>14901.71</v>
      </c>
      <c r="AA28" s="39">
        <f t="shared" si="4"/>
        <v>74549.95</v>
      </c>
      <c r="AB28" s="39">
        <f t="shared" si="5"/>
        <v>407021.07999999996</v>
      </c>
      <c r="AC28" s="39">
        <f t="shared" si="7"/>
        <v>0</v>
      </c>
      <c r="AD28" s="39">
        <f t="shared" si="8"/>
        <v>407021.07999999996</v>
      </c>
    </row>
    <row r="29" spans="1:30" s="35" customFormat="1" ht="39.75" customHeight="1">
      <c r="A29" s="33">
        <v>21</v>
      </c>
      <c r="B29" s="42" t="s">
        <v>44</v>
      </c>
      <c r="C29" s="21" t="s">
        <v>46</v>
      </c>
      <c r="D29" s="39">
        <v>24798</v>
      </c>
      <c r="E29" s="39">
        <v>0</v>
      </c>
      <c r="F29" s="39">
        <v>31016</v>
      </c>
      <c r="G29" s="39">
        <v>0</v>
      </c>
      <c r="H29" s="39">
        <v>27223</v>
      </c>
      <c r="I29" s="39">
        <v>0</v>
      </c>
      <c r="J29" s="39">
        <f t="shared" si="0"/>
        <v>83037</v>
      </c>
      <c r="K29" s="39">
        <f t="shared" si="1"/>
        <v>83037</v>
      </c>
      <c r="L29" s="39">
        <v>27149</v>
      </c>
      <c r="M29" s="39">
        <v>25903</v>
      </c>
      <c r="N29" s="39">
        <v>0</v>
      </c>
      <c r="O29" s="39">
        <v>0</v>
      </c>
      <c r="P29" s="39">
        <v>26345.33</v>
      </c>
      <c r="Q29" s="39">
        <v>0</v>
      </c>
      <c r="R29" s="39">
        <f t="shared" si="2"/>
        <v>79397.33</v>
      </c>
      <c r="S29" s="39">
        <f t="shared" si="6"/>
        <v>79397.33</v>
      </c>
      <c r="T29" s="39">
        <v>26335.96</v>
      </c>
      <c r="U29" s="39">
        <v>26335.96</v>
      </c>
      <c r="V29" s="39">
        <v>26335.96</v>
      </c>
      <c r="W29" s="39">
        <f t="shared" si="3"/>
        <v>79007.88</v>
      </c>
      <c r="X29" s="39">
        <v>15654.75</v>
      </c>
      <c r="Y29" s="39">
        <v>15654.75</v>
      </c>
      <c r="Z29" s="39">
        <v>7821.96</v>
      </c>
      <c r="AA29" s="39">
        <f t="shared" si="4"/>
        <v>39131.46</v>
      </c>
      <c r="AB29" s="39">
        <f t="shared" si="5"/>
        <v>280573.67</v>
      </c>
      <c r="AC29" s="39">
        <f t="shared" si="7"/>
        <v>0</v>
      </c>
      <c r="AD29" s="39">
        <f t="shared" si="8"/>
        <v>280573.67</v>
      </c>
    </row>
    <row r="30" spans="1:32" s="35" customFormat="1" ht="39.75" customHeight="1">
      <c r="A30" s="33">
        <v>22</v>
      </c>
      <c r="B30" s="44" t="s">
        <v>45</v>
      </c>
      <c r="C30" s="21" t="s">
        <v>47</v>
      </c>
      <c r="D30" s="39">
        <v>140181</v>
      </c>
      <c r="E30" s="39">
        <v>0</v>
      </c>
      <c r="F30" s="39">
        <v>175759</v>
      </c>
      <c r="G30" s="39">
        <v>50769</v>
      </c>
      <c r="H30" s="39">
        <v>169290</v>
      </c>
      <c r="I30" s="39">
        <v>26779</v>
      </c>
      <c r="J30" s="39">
        <f t="shared" si="0"/>
        <v>485230</v>
      </c>
      <c r="K30" s="39">
        <f t="shared" si="1"/>
        <v>562778</v>
      </c>
      <c r="L30" s="39">
        <v>153574</v>
      </c>
      <c r="M30" s="39">
        <v>174492.4</v>
      </c>
      <c r="N30" s="39">
        <v>51632</v>
      </c>
      <c r="O30" s="39">
        <v>45340</v>
      </c>
      <c r="P30" s="39">
        <v>162299.88</v>
      </c>
      <c r="Q30" s="39">
        <v>47451.6</v>
      </c>
      <c r="R30" s="39">
        <f t="shared" si="2"/>
        <v>490366.28</v>
      </c>
      <c r="S30" s="39">
        <f t="shared" si="6"/>
        <v>634789.88</v>
      </c>
      <c r="T30" s="39">
        <v>148614.76</v>
      </c>
      <c r="U30" s="39">
        <v>148614.76</v>
      </c>
      <c r="V30" s="39">
        <v>148614.76</v>
      </c>
      <c r="W30" s="39">
        <f t="shared" si="3"/>
        <v>445844.28</v>
      </c>
      <c r="X30" s="39">
        <v>88340.32</v>
      </c>
      <c r="Y30" s="39">
        <v>88340.32</v>
      </c>
      <c r="Z30" s="39">
        <v>44140.8</v>
      </c>
      <c r="AA30" s="39">
        <f t="shared" si="4"/>
        <v>220821.44</v>
      </c>
      <c r="AB30" s="39">
        <f t="shared" si="5"/>
        <v>1642262</v>
      </c>
      <c r="AC30" s="39">
        <f t="shared" si="7"/>
        <v>221971.6</v>
      </c>
      <c r="AD30" s="39">
        <f t="shared" si="8"/>
        <v>1864233.6</v>
      </c>
      <c r="AF30" s="45"/>
    </row>
    <row r="31" spans="1:33" ht="41.25" customHeight="1">
      <c r="A31" s="16"/>
      <c r="B31" s="2" t="s">
        <v>2</v>
      </c>
      <c r="C31" s="22"/>
      <c r="D31" s="11">
        <f aca="true" t="shared" si="9" ref="D31:M31">SUM(D6:D30)</f>
        <v>1409897</v>
      </c>
      <c r="E31" s="11">
        <f t="shared" si="9"/>
        <v>325442.69</v>
      </c>
      <c r="F31" s="11">
        <f t="shared" si="9"/>
        <v>1748582.31</v>
      </c>
      <c r="G31" s="11">
        <f t="shared" si="9"/>
        <v>710459</v>
      </c>
      <c r="H31" s="11">
        <f t="shared" si="9"/>
        <v>1763633</v>
      </c>
      <c r="I31" s="11">
        <f t="shared" si="9"/>
        <v>674071.6900000001</v>
      </c>
      <c r="J31" s="11">
        <f t="shared" si="9"/>
        <v>4922112.3100000005</v>
      </c>
      <c r="K31" s="11">
        <f t="shared" si="9"/>
        <v>6632085.69</v>
      </c>
      <c r="L31" s="11">
        <f t="shared" si="9"/>
        <v>1589700.31</v>
      </c>
      <c r="M31" s="11">
        <f t="shared" si="9"/>
        <v>1772830.3800000004</v>
      </c>
      <c r="N31" s="11">
        <f aca="true" t="shared" si="10" ref="N31:AD31">SUM(N6:N30)</f>
        <v>989826</v>
      </c>
      <c r="O31" s="11">
        <f t="shared" si="10"/>
        <v>359552.69</v>
      </c>
      <c r="P31" s="11">
        <f t="shared" si="10"/>
        <v>1915378.9500000002</v>
      </c>
      <c r="Q31" s="11">
        <f t="shared" si="10"/>
        <v>985011.62</v>
      </c>
      <c r="R31" s="11">
        <f t="shared" si="10"/>
        <v>5277909.640000001</v>
      </c>
      <c r="S31" s="11">
        <f t="shared" si="10"/>
        <v>7612299.950000001</v>
      </c>
      <c r="T31" s="11">
        <f t="shared" si="10"/>
        <v>1708137.61</v>
      </c>
      <c r="U31" s="11">
        <f t="shared" si="10"/>
        <v>1708137.61</v>
      </c>
      <c r="V31" s="11">
        <f t="shared" si="10"/>
        <v>1708137.61</v>
      </c>
      <c r="W31" s="11">
        <f t="shared" si="10"/>
        <v>5124412.83</v>
      </c>
      <c r="X31" s="11">
        <f t="shared" si="10"/>
        <v>1006792.8099999998</v>
      </c>
      <c r="Y31" s="11">
        <f t="shared" si="10"/>
        <v>1006792.8099999998</v>
      </c>
      <c r="Z31" s="11">
        <f t="shared" si="10"/>
        <v>492018.72000000003</v>
      </c>
      <c r="AA31" s="11">
        <f t="shared" si="10"/>
        <v>2505604.340000001</v>
      </c>
      <c r="AB31" s="11">
        <f t="shared" si="10"/>
        <v>17830039.12</v>
      </c>
      <c r="AC31" s="11">
        <f t="shared" si="10"/>
        <v>4044363.69</v>
      </c>
      <c r="AD31" s="11">
        <f t="shared" si="10"/>
        <v>21874402.810000002</v>
      </c>
      <c r="AF31" s="28"/>
      <c r="AG31" s="28"/>
    </row>
    <row r="32" spans="2:33" ht="30" customHeight="1">
      <c r="B32" s="10" t="s">
        <v>17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G32" s="28"/>
    </row>
    <row r="33" spans="1:30" ht="99.75" customHeight="1">
      <c r="A33" s="17" t="s">
        <v>0</v>
      </c>
      <c r="B33" s="8" t="s">
        <v>1</v>
      </c>
      <c r="C33" s="19" t="s">
        <v>20</v>
      </c>
      <c r="D33" s="7" t="s">
        <v>66</v>
      </c>
      <c r="E33" s="7" t="s">
        <v>55</v>
      </c>
      <c r="F33" s="7" t="s">
        <v>67</v>
      </c>
      <c r="G33" s="7" t="s">
        <v>59</v>
      </c>
      <c r="H33" s="7" t="s">
        <v>71</v>
      </c>
      <c r="I33" s="7" t="s">
        <v>60</v>
      </c>
      <c r="J33" s="7" t="s">
        <v>53</v>
      </c>
      <c r="K33" s="7" t="s">
        <v>56</v>
      </c>
      <c r="L33" s="7" t="s">
        <v>72</v>
      </c>
      <c r="M33" s="7" t="s">
        <v>80</v>
      </c>
      <c r="N33" s="7" t="s">
        <v>68</v>
      </c>
      <c r="O33" s="7" t="s">
        <v>77</v>
      </c>
      <c r="P33" s="7" t="s">
        <v>81</v>
      </c>
      <c r="Q33" s="7" t="s">
        <v>84</v>
      </c>
      <c r="R33" s="7" t="s">
        <v>61</v>
      </c>
      <c r="S33" s="7" t="s">
        <v>69</v>
      </c>
      <c r="T33" s="7" t="s">
        <v>73</v>
      </c>
      <c r="U33" s="7" t="s">
        <v>74</v>
      </c>
      <c r="V33" s="7" t="s">
        <v>75</v>
      </c>
      <c r="W33" s="7" t="s">
        <v>62</v>
      </c>
      <c r="X33" s="7" t="s">
        <v>78</v>
      </c>
      <c r="Y33" s="7" t="s">
        <v>76</v>
      </c>
      <c r="Z33" s="7" t="s">
        <v>79</v>
      </c>
      <c r="AA33" s="7" t="s">
        <v>63</v>
      </c>
      <c r="AB33" s="7" t="s">
        <v>54</v>
      </c>
      <c r="AC33" s="7" t="s">
        <v>57</v>
      </c>
      <c r="AD33" s="7" t="s">
        <v>58</v>
      </c>
    </row>
    <row r="34" spans="1:30" ht="40.5" customHeight="1">
      <c r="A34" s="15">
        <v>1</v>
      </c>
      <c r="B34" s="27" t="s">
        <v>16</v>
      </c>
      <c r="C34" s="21" t="s">
        <v>25</v>
      </c>
      <c r="D34" s="39">
        <v>27000</v>
      </c>
      <c r="E34" s="39">
        <v>0</v>
      </c>
      <c r="F34" s="39">
        <v>15300</v>
      </c>
      <c r="G34" s="39">
        <v>0</v>
      </c>
      <c r="H34" s="39">
        <v>40950</v>
      </c>
      <c r="I34" s="39">
        <v>0</v>
      </c>
      <c r="J34" s="39">
        <f>D34+F34+H34</f>
        <v>83250</v>
      </c>
      <c r="K34" s="39">
        <f>E34+J34+G34+I34</f>
        <v>83250</v>
      </c>
      <c r="L34" s="39">
        <v>14850</v>
      </c>
      <c r="M34" s="39">
        <v>42300</v>
      </c>
      <c r="N34" s="39">
        <v>0</v>
      </c>
      <c r="O34" s="39">
        <v>0</v>
      </c>
      <c r="P34" s="39">
        <v>120661.56</v>
      </c>
      <c r="Q34" s="39">
        <v>0</v>
      </c>
      <c r="R34" s="39">
        <f>+P34+M34+L34</f>
        <v>177811.56</v>
      </c>
      <c r="S34" s="39">
        <f>N34+R34+O34</f>
        <v>177811.56</v>
      </c>
      <c r="T34" s="39">
        <v>44340</v>
      </c>
      <c r="U34" s="39">
        <v>44340</v>
      </c>
      <c r="V34" s="39">
        <v>44340</v>
      </c>
      <c r="W34" s="39">
        <f>+V34+U34+T34</f>
        <v>133020</v>
      </c>
      <c r="X34" s="39">
        <v>26356.8</v>
      </c>
      <c r="Y34" s="39">
        <v>26356.8</v>
      </c>
      <c r="Z34" s="39">
        <v>13554.84</v>
      </c>
      <c r="AA34" s="39">
        <f>+Z34+Y34+X34</f>
        <v>66268.44</v>
      </c>
      <c r="AB34" s="39">
        <f>AA34+W34+R34+J34</f>
        <v>460350</v>
      </c>
      <c r="AC34" s="39">
        <f>E34+G34+I34+N34+O34</f>
        <v>0</v>
      </c>
      <c r="AD34" s="39">
        <f>AB34+AC34</f>
        <v>460350</v>
      </c>
    </row>
    <row r="35" spans="1:32" ht="42.75" customHeight="1">
      <c r="A35" s="18"/>
      <c r="B35" s="2" t="s">
        <v>2</v>
      </c>
      <c r="C35" s="22"/>
      <c r="D35" s="11">
        <f aca="true" t="shared" si="11" ref="D35:AD35">D34</f>
        <v>27000</v>
      </c>
      <c r="E35" s="11">
        <f t="shared" si="11"/>
        <v>0</v>
      </c>
      <c r="F35" s="11">
        <f t="shared" si="11"/>
        <v>15300</v>
      </c>
      <c r="G35" s="11">
        <f t="shared" si="11"/>
        <v>0</v>
      </c>
      <c r="H35" s="11">
        <f t="shared" si="11"/>
        <v>40950</v>
      </c>
      <c r="I35" s="11">
        <f t="shared" si="11"/>
        <v>0</v>
      </c>
      <c r="J35" s="11">
        <f t="shared" si="11"/>
        <v>83250</v>
      </c>
      <c r="K35" s="11">
        <f t="shared" si="11"/>
        <v>83250</v>
      </c>
      <c r="L35" s="11">
        <f t="shared" si="11"/>
        <v>14850</v>
      </c>
      <c r="M35" s="11">
        <f t="shared" si="11"/>
        <v>42300</v>
      </c>
      <c r="N35" s="11">
        <f t="shared" si="11"/>
        <v>0</v>
      </c>
      <c r="O35" s="11">
        <f t="shared" si="11"/>
        <v>0</v>
      </c>
      <c r="P35" s="11">
        <f t="shared" si="11"/>
        <v>120661.56</v>
      </c>
      <c r="Q35" s="11">
        <f t="shared" si="11"/>
        <v>0</v>
      </c>
      <c r="R35" s="11">
        <f t="shared" si="11"/>
        <v>177811.56</v>
      </c>
      <c r="S35" s="11">
        <f t="shared" si="11"/>
        <v>177811.56</v>
      </c>
      <c r="T35" s="11">
        <f t="shared" si="11"/>
        <v>44340</v>
      </c>
      <c r="U35" s="11">
        <f t="shared" si="11"/>
        <v>44340</v>
      </c>
      <c r="V35" s="11">
        <f t="shared" si="11"/>
        <v>44340</v>
      </c>
      <c r="W35" s="11">
        <f t="shared" si="11"/>
        <v>133020</v>
      </c>
      <c r="X35" s="11">
        <f t="shared" si="11"/>
        <v>26356.8</v>
      </c>
      <c r="Y35" s="11">
        <f t="shared" si="11"/>
        <v>26356.8</v>
      </c>
      <c r="Z35" s="11">
        <f t="shared" si="11"/>
        <v>13554.84</v>
      </c>
      <c r="AA35" s="11">
        <f t="shared" si="11"/>
        <v>66268.44</v>
      </c>
      <c r="AB35" s="11">
        <f t="shared" si="11"/>
        <v>460350</v>
      </c>
      <c r="AC35" s="11">
        <f t="shared" si="11"/>
        <v>0</v>
      </c>
      <c r="AD35" s="11">
        <f t="shared" si="11"/>
        <v>460350</v>
      </c>
      <c r="AF35" s="28"/>
    </row>
    <row r="36" spans="2:28" ht="26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34" ht="26.25" customHeight="1">
      <c r="A37" s="50" t="s">
        <v>2</v>
      </c>
      <c r="B37" s="50"/>
      <c r="C37" s="50"/>
      <c r="D37" s="11">
        <f>D35+D31</f>
        <v>1436897</v>
      </c>
      <c r="E37" s="11">
        <f>E35+E31</f>
        <v>325442.69</v>
      </c>
      <c r="F37" s="11">
        <f>F35+F31</f>
        <v>1763882.31</v>
      </c>
      <c r="G37" s="11">
        <f>G35+G31</f>
        <v>710459</v>
      </c>
      <c r="H37" s="11">
        <f>H35+H31</f>
        <v>1804583</v>
      </c>
      <c r="I37" s="11">
        <f>I35+I31</f>
        <v>674071.6900000001</v>
      </c>
      <c r="J37" s="11">
        <f>J35+J31</f>
        <v>5005362.3100000005</v>
      </c>
      <c r="K37" s="11">
        <f>K35+K31</f>
        <v>6715335.69</v>
      </c>
      <c r="L37" s="11">
        <f>L35+L31</f>
        <v>1604550.31</v>
      </c>
      <c r="M37" s="11">
        <f>M35+M31</f>
        <v>1815130.3800000004</v>
      </c>
      <c r="N37" s="11">
        <f>N35+N31</f>
        <v>989826</v>
      </c>
      <c r="O37" s="11">
        <f>O35+O31</f>
        <v>359552.69</v>
      </c>
      <c r="P37" s="11">
        <f>P35+P31</f>
        <v>2036040.5100000002</v>
      </c>
      <c r="Q37" s="11">
        <f>Q35+Q31</f>
        <v>985011.62</v>
      </c>
      <c r="R37" s="11">
        <f>R35+R31</f>
        <v>5455721.2</v>
      </c>
      <c r="S37" s="11">
        <f>S35+S31</f>
        <v>7790111.510000001</v>
      </c>
      <c r="T37" s="11">
        <f>T35+T31</f>
        <v>1752477.61</v>
      </c>
      <c r="U37" s="11">
        <f>U35+U31</f>
        <v>1752477.61</v>
      </c>
      <c r="V37" s="11">
        <f>V35+V31</f>
        <v>1752477.61</v>
      </c>
      <c r="W37" s="11">
        <f>W35+W31</f>
        <v>5257432.83</v>
      </c>
      <c r="X37" s="11">
        <f>X35+X31</f>
        <v>1033149.6099999999</v>
      </c>
      <c r="Y37" s="11">
        <f>Y35+Y31</f>
        <v>1033149.6099999999</v>
      </c>
      <c r="Z37" s="11">
        <f>Z35+Z31</f>
        <v>505573.56000000006</v>
      </c>
      <c r="AA37" s="11">
        <f>AA35+AA31</f>
        <v>2571872.7800000007</v>
      </c>
      <c r="AB37" s="11">
        <f>AB35+AB31</f>
        <v>18290389.12</v>
      </c>
      <c r="AC37" s="11">
        <f>AC35+AC31</f>
        <v>4044363.69</v>
      </c>
      <c r="AD37" s="11">
        <f>AD35+AD31</f>
        <v>22334752.810000002</v>
      </c>
      <c r="AF37" s="28"/>
      <c r="AG37" s="28"/>
      <c r="AH37" s="28"/>
    </row>
    <row r="38" spans="1:28" ht="26.25" customHeight="1">
      <c r="A38" s="25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30" s="23" customFormat="1" ht="19.5" customHeight="1">
      <c r="A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34"/>
      <c r="AD39" s="34"/>
    </row>
    <row r="40" spans="3:30" s="23" customFormat="1" ht="19.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34"/>
      <c r="AD40" s="34"/>
    </row>
    <row r="41" spans="3:30" s="23" customFormat="1" ht="19.5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34"/>
      <c r="AD41" s="34"/>
    </row>
    <row r="42" spans="3:30" s="23" customFormat="1" ht="19.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34"/>
      <c r="AD42" s="34"/>
    </row>
    <row r="43" spans="3:30" s="23" customFormat="1" ht="19.5" customHeigh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34"/>
      <c r="AD43" s="34"/>
    </row>
    <row r="44" spans="1:30" s="23" customFormat="1" ht="19.5" customHeight="1">
      <c r="A44" s="26"/>
      <c r="B44" s="2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34"/>
      <c r="AD44" s="34"/>
    </row>
  </sheetData>
  <sheetProtection/>
  <mergeCells count="1">
    <mergeCell ref="A37:C37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2022-06-27T11:41:53Z</cp:lastPrinted>
  <dcterms:created xsi:type="dcterms:W3CDTF">2008-07-09T17:17:44Z</dcterms:created>
  <dcterms:modified xsi:type="dcterms:W3CDTF">2022-09-02T09:25:15Z</dcterms:modified>
  <cp:category/>
  <cp:version/>
  <cp:contentType/>
  <cp:contentStatus/>
</cp:coreProperties>
</file>